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360" yWindow="510" windowWidth="24615" windowHeight="12210"/>
  </bookViews>
  <sheets>
    <sheet name="Balanse Berlevåg Havn KF detalj" sheetId="3" r:id="rId1"/>
  </sheets>
  <calcPr calcId="125725"/>
</workbook>
</file>

<file path=xl/calcChain.xml><?xml version="1.0" encoding="utf-8"?>
<calcChain xmlns="http://schemas.openxmlformats.org/spreadsheetml/2006/main">
  <c r="B81" i="3"/>
  <c r="C66"/>
  <c r="B66"/>
  <c r="C63"/>
  <c r="B63"/>
  <c r="C53"/>
  <c r="C46"/>
  <c r="B46"/>
  <c r="C37"/>
  <c r="C38" s="1"/>
  <c r="C70"/>
  <c r="C11"/>
  <c r="B11"/>
  <c r="B80"/>
  <c r="B77"/>
  <c r="B70"/>
  <c r="B56"/>
  <c r="B24"/>
  <c r="B25" s="1"/>
  <c r="B7"/>
  <c r="C80"/>
  <c r="C77"/>
  <c r="C67" l="1"/>
  <c r="B67"/>
  <c r="B12"/>
  <c r="B60"/>
  <c r="C60"/>
  <c r="C56"/>
  <c r="B53"/>
  <c r="B44"/>
  <c r="B47" s="1"/>
  <c r="C44"/>
  <c r="C47" s="1"/>
  <c r="B37"/>
  <c r="B38" s="1"/>
  <c r="C24"/>
  <c r="C25" s="1"/>
  <c r="C7"/>
  <c r="C12" s="1"/>
  <c r="C71" l="1"/>
  <c r="B71"/>
  <c r="C48"/>
  <c r="C72" l="1"/>
  <c r="B48"/>
  <c r="B72" s="1"/>
  <c r="B26"/>
  <c r="C26"/>
</calcChain>
</file>

<file path=xl/sharedStrings.xml><?xml version="1.0" encoding="utf-8"?>
<sst xmlns="http://schemas.openxmlformats.org/spreadsheetml/2006/main" count="70" uniqueCount="68">
  <si>
    <t>2101070 - Bank skattetrekk</t>
  </si>
  <si>
    <t>2130000 - Kundefordringer</t>
  </si>
  <si>
    <t>2136000 - Kortsiktige fordringer personlige selskaper og personer</t>
  </si>
  <si>
    <t>2320000 - Leverandørgjeld (reskontro)</t>
  </si>
  <si>
    <t>2320210 - Påløpte feriepenger</t>
  </si>
  <si>
    <t>2320952 - Gjennomgangskonto</t>
  </si>
  <si>
    <t>2326100 - Merverdiavgift, oppgjørskonto</t>
  </si>
  <si>
    <t>2530100 - Ubundne investeringsfond</t>
  </si>
  <si>
    <t>2599000 - Kapitalkonto</t>
  </si>
  <si>
    <t>2990000 - Motkonto for memoriakont</t>
  </si>
  <si>
    <t>SUM BANK</t>
  </si>
  <si>
    <t>SUM KORTSIKTIGE FORDRINGER</t>
  </si>
  <si>
    <t>21 OMLØPSMIDLER</t>
  </si>
  <si>
    <t>SUM UTSTYR, MASKINER, TANSPORTMIDLER, FASTE EIENDOM.OG ANLEGG</t>
  </si>
  <si>
    <t>22 ANLEGGSMIDLER</t>
  </si>
  <si>
    <t>2 SUM EIENDELER</t>
  </si>
  <si>
    <t>232 SUM ANNEN KORTSIKTIG GJELD</t>
  </si>
  <si>
    <t>245 SUM ANDRE LÅN</t>
  </si>
  <si>
    <t>24 LANGSIKTIG GJELD</t>
  </si>
  <si>
    <t>2 SUM GJELD</t>
  </si>
  <si>
    <t>23 SUM KORTSIKTIG GJELD</t>
  </si>
  <si>
    <t>251 SUM BUNDNE DRIFTSFOND</t>
  </si>
  <si>
    <t>253 SUM UBUNDNE INVESTERINGSFOND</t>
  </si>
  <si>
    <t>256 SUM DISPOSISJONSFOND</t>
  </si>
  <si>
    <t>259 OVER-UNDERSKUDD</t>
  </si>
  <si>
    <t>259 KAPITALKONTO</t>
  </si>
  <si>
    <t>291 MEMORIAKONTO FOR UBRUKTE LÅNEMIDLER</t>
  </si>
  <si>
    <t>299 MOTKONTO MEMORIA</t>
  </si>
  <si>
    <t>31.12.2014</t>
  </si>
  <si>
    <t>2320110 - Forskuddstrekk</t>
  </si>
  <si>
    <t>2320250 - Avsetning pensjon KLP</t>
  </si>
  <si>
    <t>2KAP BOKFØRT EGENKAPITAL</t>
  </si>
  <si>
    <t>2PAS GJELD OG EGENKAPITAL</t>
  </si>
  <si>
    <t>2595002 - Regnskapsmessig mindreforbruk 2014</t>
  </si>
  <si>
    <t>BALANSE FOR BERLEVÅG HAVN KF</t>
  </si>
  <si>
    <t>2101001 - Bank 4910.13.87886</t>
  </si>
  <si>
    <t>2101003 - Bank 4930.12.66978</t>
  </si>
  <si>
    <t>2101002 - Bank 4930.12.66951</t>
  </si>
  <si>
    <t>2101004 - Bank 4910.15.10807</t>
  </si>
  <si>
    <t xml:space="preserve">2240000 - Utstyr, maskiner og transportmidler </t>
  </si>
  <si>
    <t>2270001 - Havnelager</t>
  </si>
  <si>
    <t>2270002 - Kaikran</t>
  </si>
  <si>
    <t>2270003 - Kaiutbygging indre havn trinn 1</t>
  </si>
  <si>
    <t>2270004 - Flytebrygge - Lamannsneset</t>
  </si>
  <si>
    <t>2270005 - Kaiutbygging indre havn trinn 2</t>
  </si>
  <si>
    <t>2270006 - Havneutbygging indre havn</t>
  </si>
  <si>
    <t>2270007 - Kaifront indre havn</t>
  </si>
  <si>
    <t>2270008 - Servicestasjon/Miljøstasjon</t>
  </si>
  <si>
    <t>2320005 - Påløpte ikke forfalte renter</t>
  </si>
  <si>
    <t>2320401 - Kortsiktig gjeld til kommunekassen</t>
  </si>
  <si>
    <t>2320900 - Annen kortsiktig gjeld</t>
  </si>
  <si>
    <t>2450100- Lån Kommunalbanken</t>
  </si>
  <si>
    <t>2450101 - Kommunalbanken 20000015</t>
  </si>
  <si>
    <t>2450102 - Kommunalbanken 20130222</t>
  </si>
  <si>
    <t>2450103 - Kommunalbanken 20140542</t>
  </si>
  <si>
    <t>2470001 - Utlån fra kommunen (utviklingsfondet)</t>
  </si>
  <si>
    <t>247 SUM LÅN FRA KOMMUNE</t>
  </si>
  <si>
    <t>2510000 - Bundne driftsfond</t>
  </si>
  <si>
    <t>2560000 - Disposisjonsfond Havn</t>
  </si>
  <si>
    <t>2560100 - Avdragsfond</t>
  </si>
  <si>
    <t>2595001 - Regnskapsmessig mindrforbruk 2012</t>
  </si>
  <si>
    <t>2590001 - Regnskapsmessig merforbruk 2013</t>
  </si>
  <si>
    <t>25900 Regnskapsmessig merforbruk</t>
  </si>
  <si>
    <t>25950 Regnskapsmessig underforbruk</t>
  </si>
  <si>
    <t>2910003 - Memoriakonto ubrukte lånemidler</t>
  </si>
  <si>
    <t>2910001 - Memoriakonto ubrukte lånemidler fra kommunen 2008</t>
  </si>
  <si>
    <t>2910002 - Memoriakonto ubrukte lånemidler 2014</t>
  </si>
  <si>
    <t>2 BALANSE</t>
  </si>
</sst>
</file>

<file path=xl/styles.xml><?xml version="1.0" encoding="utf-8"?>
<styleSheet xmlns="http://schemas.openxmlformats.org/spreadsheetml/2006/main">
  <fonts count="7">
    <font>
      <sz val="11"/>
      <color rgb="FF000000"/>
      <name val="Calibri"/>
      <family val="2"/>
    </font>
    <font>
      <b/>
      <sz val="11"/>
      <color rgb="FFFFFFFF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FF0000"/>
      <name val="Calibri"/>
      <family val="2"/>
    </font>
    <font>
      <sz val="10"/>
      <name val="Calibri"/>
      <family val="2"/>
    </font>
    <font>
      <b/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20419A"/>
        <bgColor rgb="FF20419A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 applyNumberFormat="0" applyBorder="0" applyAlignment="0"/>
  </cellStyleXfs>
  <cellXfs count="35">
    <xf numFmtId="0" fontId="0" fillId="0" borderId="0" xfId="0" applyFill="1" applyProtection="1"/>
    <xf numFmtId="4" fontId="0" fillId="0" borderId="0" xfId="0" applyNumberFormat="1" applyFill="1" applyProtection="1"/>
    <xf numFmtId="49" fontId="2" fillId="0" borderId="0" xfId="0" applyNumberFormat="1" applyFont="1" applyFill="1" applyProtection="1"/>
    <xf numFmtId="4" fontId="2" fillId="0" borderId="0" xfId="0" applyNumberFormat="1" applyFont="1" applyFill="1" applyProtection="1"/>
    <xf numFmtId="49" fontId="3" fillId="0" borderId="1" xfId="0" applyNumberFormat="1" applyFont="1" applyFill="1" applyBorder="1" applyProtection="1"/>
    <xf numFmtId="4" fontId="3" fillId="0" borderId="1" xfId="0" applyNumberFormat="1" applyFont="1" applyFill="1" applyBorder="1" applyProtection="1"/>
    <xf numFmtId="4" fontId="0" fillId="0" borderId="0" xfId="0" applyNumberFormat="1" applyFill="1" applyProtection="1"/>
    <xf numFmtId="0" fontId="0" fillId="0" borderId="0" xfId="0" applyFill="1" applyProtection="1"/>
    <xf numFmtId="49" fontId="2" fillId="0" borderId="0" xfId="0" applyNumberFormat="1" applyFont="1" applyFill="1" applyProtection="1"/>
    <xf numFmtId="4" fontId="2" fillId="0" borderId="0" xfId="0" applyNumberFormat="1" applyFont="1" applyFill="1" applyProtection="1"/>
    <xf numFmtId="4" fontId="4" fillId="0" borderId="0" xfId="0" applyNumberFormat="1" applyFont="1" applyFill="1" applyProtection="1"/>
    <xf numFmtId="49" fontId="2" fillId="3" borderId="1" xfId="0" applyNumberFormat="1" applyFont="1" applyFill="1" applyBorder="1" applyProtection="1"/>
    <xf numFmtId="4" fontId="2" fillId="3" borderId="1" xfId="0" applyNumberFormat="1" applyFont="1" applyFill="1" applyBorder="1" applyProtection="1"/>
    <xf numFmtId="49" fontId="3" fillId="4" borderId="1" xfId="0" applyNumberFormat="1" applyFont="1" applyFill="1" applyBorder="1" applyProtection="1"/>
    <xf numFmtId="4" fontId="3" fillId="4" borderId="1" xfId="0" applyNumberFormat="1" applyFont="1" applyFill="1" applyBorder="1" applyProtection="1"/>
    <xf numFmtId="49" fontId="3" fillId="3" borderId="0" xfId="0" applyNumberFormat="1" applyFont="1" applyFill="1" applyProtection="1"/>
    <xf numFmtId="4" fontId="3" fillId="3" borderId="0" xfId="0" applyNumberFormat="1" applyFont="1" applyFill="1" applyProtection="1"/>
    <xf numFmtId="49" fontId="3" fillId="3" borderId="1" xfId="0" applyNumberFormat="1" applyFont="1" applyFill="1" applyBorder="1" applyProtection="1"/>
    <xf numFmtId="4" fontId="3" fillId="3" borderId="1" xfId="0" applyNumberFormat="1" applyFont="1" applyFill="1" applyBorder="1" applyProtection="1"/>
    <xf numFmtId="0" fontId="1" fillId="2" borderId="2" xfId="0" applyFont="1" applyFill="1" applyBorder="1" applyProtection="1"/>
    <xf numFmtId="49" fontId="1" fillId="2" borderId="2" xfId="0" applyNumberFormat="1" applyFont="1" applyFill="1" applyBorder="1" applyAlignment="1" applyProtection="1">
      <alignment horizontal="center"/>
    </xf>
    <xf numFmtId="14" fontId="1" fillId="2" borderId="2" xfId="0" applyNumberFormat="1" applyFont="1" applyFill="1" applyBorder="1" applyAlignment="1" applyProtection="1">
      <alignment horizontal="center"/>
    </xf>
    <xf numFmtId="49" fontId="5" fillId="0" borderId="0" xfId="0" applyNumberFormat="1" applyFont="1" applyFill="1" applyProtection="1"/>
    <xf numFmtId="4" fontId="5" fillId="0" borderId="0" xfId="0" applyNumberFormat="1" applyFont="1" applyFill="1" applyProtection="1"/>
    <xf numFmtId="49" fontId="2" fillId="0" borderId="0" xfId="0" applyNumberFormat="1" applyFont="1" applyFill="1" applyBorder="1" applyProtection="1"/>
    <xf numFmtId="4" fontId="2" fillId="0" borderId="0" xfId="0" applyNumberFormat="1" applyFont="1" applyFill="1" applyBorder="1" applyProtection="1"/>
    <xf numFmtId="0" fontId="0" fillId="0" borderId="0" xfId="0" applyFont="1" applyFill="1" applyBorder="1" applyProtection="1"/>
    <xf numFmtId="4" fontId="0" fillId="0" borderId="0" xfId="0" applyNumberFormat="1" applyFont="1" applyFill="1" applyBorder="1" applyProtection="1"/>
    <xf numFmtId="49" fontId="3" fillId="3" borderId="4" xfId="0" applyNumberFormat="1" applyFont="1" applyFill="1" applyBorder="1" applyProtection="1"/>
    <xf numFmtId="4" fontId="3" fillId="3" borderId="4" xfId="0" applyNumberFormat="1" applyFont="1" applyFill="1" applyBorder="1" applyProtection="1"/>
    <xf numFmtId="49" fontId="2" fillId="0" borderId="3" xfId="0" applyNumberFormat="1" applyFont="1" applyFill="1" applyBorder="1" applyProtection="1"/>
    <xf numFmtId="4" fontId="2" fillId="0" borderId="3" xfId="0" applyNumberFormat="1" applyFont="1" applyFill="1" applyBorder="1" applyProtection="1"/>
    <xf numFmtId="0" fontId="0" fillId="0" borderId="0" xfId="0" applyFont="1" applyFill="1" applyProtection="1"/>
    <xf numFmtId="4" fontId="0" fillId="0" borderId="0" xfId="0" applyNumberFormat="1" applyFont="1" applyFill="1" applyProtection="1"/>
    <xf numFmtId="4" fontId="6" fillId="4" borderId="1" xfId="0" applyNumberFormat="1" applyFont="1" applyFill="1" applyBorder="1" applyProtection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4"/>
  <sheetViews>
    <sheetView showZeros="0" tabSelected="1" workbookViewId="0">
      <pane ySplit="1" topLeftCell="A2" activePane="bottomLeft" state="frozenSplit"/>
      <selection pane="bottomLeft" activeCell="H18" sqref="H17:H18"/>
    </sheetView>
  </sheetViews>
  <sheetFormatPr baseColWidth="10" defaultRowHeight="15"/>
  <cols>
    <col min="1" max="1" width="52.5703125" customWidth="1"/>
    <col min="2" max="2" width="13.85546875" style="1" bestFit="1" customWidth="1"/>
    <col min="3" max="3" width="13.85546875" bestFit="1" customWidth="1"/>
    <col min="4" max="4" width="9.140625"/>
    <col min="5" max="6" width="13.42578125" style="6" bestFit="1" customWidth="1"/>
    <col min="8" max="8" width="12.140625" bestFit="1" customWidth="1"/>
  </cols>
  <sheetData>
    <row r="1" spans="1:6" ht="15.75" thickBot="1">
      <c r="A1" s="19" t="s">
        <v>34</v>
      </c>
      <c r="B1" s="20" t="s">
        <v>28</v>
      </c>
      <c r="C1" s="21">
        <v>41639</v>
      </c>
    </row>
    <row r="2" spans="1:6">
      <c r="A2" s="8" t="s">
        <v>35</v>
      </c>
      <c r="B2" s="3">
        <v>495953.73</v>
      </c>
      <c r="C2" s="3">
        <v>1258640.54</v>
      </c>
    </row>
    <row r="3" spans="1:6">
      <c r="A3" s="8" t="s">
        <v>37</v>
      </c>
      <c r="B3" s="3">
        <v>227503.85</v>
      </c>
      <c r="C3" s="3">
        <v>225905.4</v>
      </c>
    </row>
    <row r="4" spans="1:6">
      <c r="A4" s="8" t="s">
        <v>36</v>
      </c>
      <c r="B4" s="3">
        <v>2503045.14</v>
      </c>
      <c r="C4" s="3">
        <v>1956285.77</v>
      </c>
    </row>
    <row r="5" spans="1:6">
      <c r="A5" s="8" t="s">
        <v>38</v>
      </c>
      <c r="B5" s="3">
        <v>839168.7</v>
      </c>
      <c r="C5" s="3"/>
    </row>
    <row r="6" spans="1:6">
      <c r="A6" s="8" t="s">
        <v>0</v>
      </c>
      <c r="B6" s="3">
        <v>78315.03</v>
      </c>
      <c r="C6" s="3"/>
    </row>
    <row r="7" spans="1:6">
      <c r="A7" s="17" t="s">
        <v>10</v>
      </c>
      <c r="B7" s="18">
        <f>SUM(B2:B6)</f>
        <v>4143986.4499999997</v>
      </c>
      <c r="C7" s="18">
        <f>SUM(C2:C6)</f>
        <v>3440831.71</v>
      </c>
    </row>
    <row r="8" spans="1:6" ht="7.5" customHeight="1">
      <c r="A8" s="2"/>
      <c r="B8" s="3"/>
      <c r="C8" s="3"/>
    </row>
    <row r="9" spans="1:6">
      <c r="A9" s="2" t="s">
        <v>1</v>
      </c>
      <c r="B9" s="3">
        <v>360233.87</v>
      </c>
      <c r="C9" s="3"/>
    </row>
    <row r="10" spans="1:6">
      <c r="A10" s="2" t="s">
        <v>2</v>
      </c>
      <c r="B10" s="3">
        <v>76953.52</v>
      </c>
      <c r="C10" s="3">
        <v>223764.25</v>
      </c>
    </row>
    <row r="11" spans="1:6">
      <c r="A11" s="17" t="s">
        <v>11</v>
      </c>
      <c r="B11" s="18">
        <f>SUM(B9:B10)</f>
        <v>437187.39</v>
      </c>
      <c r="C11" s="18">
        <f>SUM(C9:C10)</f>
        <v>223764.25</v>
      </c>
    </row>
    <row r="12" spans="1:6">
      <c r="A12" s="13" t="s">
        <v>12</v>
      </c>
      <c r="B12" s="14">
        <f>SUM(B7+B11)</f>
        <v>4581173.84</v>
      </c>
      <c r="C12" s="14">
        <f>SUM(C7+C11)</f>
        <v>3664595.96</v>
      </c>
    </row>
    <row r="13" spans="1:6" s="26" customFormat="1" ht="12" customHeight="1">
      <c r="A13" s="24"/>
      <c r="B13" s="25"/>
      <c r="C13" s="25"/>
      <c r="E13" s="27"/>
      <c r="F13" s="27"/>
    </row>
    <row r="14" spans="1:6">
      <c r="A14" s="8" t="s">
        <v>39</v>
      </c>
      <c r="B14" s="3">
        <v>189000</v>
      </c>
      <c r="C14" s="3">
        <v>0</v>
      </c>
    </row>
    <row r="15" spans="1:6" s="7" customFormat="1">
      <c r="A15" s="8" t="s">
        <v>40</v>
      </c>
      <c r="B15" s="9">
        <v>2601535.3199999998</v>
      </c>
      <c r="C15" s="9">
        <v>2671847.09</v>
      </c>
      <c r="E15" s="6"/>
      <c r="F15" s="6"/>
    </row>
    <row r="16" spans="1:6" s="7" customFormat="1">
      <c r="A16" s="8" t="s">
        <v>41</v>
      </c>
      <c r="B16" s="9">
        <v>1</v>
      </c>
      <c r="C16" s="9">
        <v>1</v>
      </c>
      <c r="E16" s="6"/>
      <c r="F16" s="6"/>
    </row>
    <row r="17" spans="1:6" s="7" customFormat="1">
      <c r="A17" s="8" t="s">
        <v>42</v>
      </c>
      <c r="B17" s="9">
        <v>13059807.140000001</v>
      </c>
      <c r="C17" s="9">
        <v>13412774.9</v>
      </c>
      <c r="E17" s="6"/>
      <c r="F17" s="6"/>
    </row>
    <row r="18" spans="1:6" s="7" customFormat="1">
      <c r="A18" s="8" t="s">
        <v>43</v>
      </c>
      <c r="B18" s="9">
        <v>2188729.34</v>
      </c>
      <c r="C18" s="9">
        <v>2245593.31</v>
      </c>
      <c r="E18" s="6"/>
      <c r="F18" s="6"/>
    </row>
    <row r="19" spans="1:6" s="7" customFormat="1">
      <c r="A19" s="8" t="s">
        <v>44</v>
      </c>
      <c r="B19" s="9">
        <v>2383595.66</v>
      </c>
      <c r="C19" s="9">
        <v>2448017.17</v>
      </c>
      <c r="E19" s="6"/>
      <c r="F19" s="6"/>
    </row>
    <row r="20" spans="1:6" s="7" customFormat="1">
      <c r="A20" s="8" t="s">
        <v>45</v>
      </c>
      <c r="B20" s="9">
        <v>621560.1</v>
      </c>
      <c r="C20" s="9">
        <v>639509.27</v>
      </c>
      <c r="E20" s="6"/>
      <c r="F20" s="6"/>
    </row>
    <row r="21" spans="1:6" s="7" customFormat="1">
      <c r="A21" s="8" t="s">
        <v>46</v>
      </c>
      <c r="B21" s="9">
        <v>503112.2</v>
      </c>
      <c r="C21" s="9">
        <v>513593.7</v>
      </c>
      <c r="E21" s="6"/>
      <c r="F21" s="6"/>
    </row>
    <row r="22" spans="1:6" s="7" customFormat="1">
      <c r="A22" s="8" t="s">
        <v>47</v>
      </c>
      <c r="B22" s="9">
        <v>318525.87</v>
      </c>
      <c r="C22" s="9">
        <v>326693.2</v>
      </c>
      <c r="E22" s="6"/>
      <c r="F22" s="6"/>
    </row>
    <row r="23" spans="1:6">
      <c r="A23" s="2"/>
      <c r="B23" s="3"/>
      <c r="C23" s="3"/>
    </row>
    <row r="24" spans="1:6">
      <c r="A24" s="4" t="s">
        <v>13</v>
      </c>
      <c r="B24" s="5">
        <f>SUM(B14:B23)</f>
        <v>21865866.630000003</v>
      </c>
      <c r="C24" s="5">
        <f>SUM(C14:C23)</f>
        <v>22258029.639999997</v>
      </c>
    </row>
    <row r="25" spans="1:6">
      <c r="A25" s="17" t="s">
        <v>14</v>
      </c>
      <c r="B25" s="18">
        <f>SUM(B24)</f>
        <v>21865866.630000003</v>
      </c>
      <c r="C25" s="18">
        <f>SUM(C24)</f>
        <v>22258029.639999997</v>
      </c>
    </row>
    <row r="26" spans="1:6">
      <c r="A26" s="13" t="s">
        <v>15</v>
      </c>
      <c r="B26" s="14">
        <f>SUM(B25+B12)</f>
        <v>26447040.470000003</v>
      </c>
      <c r="C26" s="14">
        <f>SUM(C25+C12)</f>
        <v>25922625.599999998</v>
      </c>
    </row>
    <row r="27" spans="1:6" ht="9.75" customHeight="1">
      <c r="A27" s="2"/>
      <c r="B27" s="3"/>
      <c r="C27" s="3"/>
    </row>
    <row r="28" spans="1:6">
      <c r="A28" s="2" t="s">
        <v>3</v>
      </c>
      <c r="B28" s="3">
        <v>-155827.21</v>
      </c>
      <c r="C28" s="3">
        <v>-43967.040000000001</v>
      </c>
    </row>
    <row r="29" spans="1:6">
      <c r="A29" s="8" t="s">
        <v>48</v>
      </c>
      <c r="B29" s="3">
        <v>-10155</v>
      </c>
      <c r="C29" s="3">
        <v>-6375</v>
      </c>
    </row>
    <row r="30" spans="1:6" s="7" customFormat="1">
      <c r="A30" s="22" t="s">
        <v>29</v>
      </c>
      <c r="B30" s="23">
        <v>-63483.02</v>
      </c>
      <c r="C30" s="10"/>
      <c r="E30" s="6"/>
      <c r="F30" s="6"/>
    </row>
    <row r="31" spans="1:6">
      <c r="A31" s="2" t="s">
        <v>4</v>
      </c>
      <c r="B31" s="3">
        <v>-87540.6</v>
      </c>
      <c r="C31" s="3"/>
    </row>
    <row r="32" spans="1:6" s="7" customFormat="1">
      <c r="A32" s="8" t="s">
        <v>30</v>
      </c>
      <c r="B32" s="9">
        <v>-66099.91</v>
      </c>
      <c r="C32" s="9"/>
      <c r="E32" s="6"/>
      <c r="F32" s="6"/>
    </row>
    <row r="33" spans="1:6">
      <c r="A33" s="8" t="s">
        <v>49</v>
      </c>
      <c r="B33" s="3">
        <v>-35000</v>
      </c>
      <c r="C33" s="3"/>
    </row>
    <row r="34" spans="1:6">
      <c r="A34" s="8" t="s">
        <v>50</v>
      </c>
      <c r="B34" s="3">
        <v>-16372</v>
      </c>
      <c r="C34" s="3"/>
    </row>
    <row r="35" spans="1:6">
      <c r="A35" s="8" t="s">
        <v>5</v>
      </c>
      <c r="B35" s="3">
        <v>-9608</v>
      </c>
      <c r="C35" s="3"/>
    </row>
    <row r="36" spans="1:6">
      <c r="A36" s="8" t="s">
        <v>6</v>
      </c>
      <c r="B36" s="3">
        <v>-123623</v>
      </c>
      <c r="C36" s="3">
        <v>-27672.27</v>
      </c>
    </row>
    <row r="37" spans="1:6">
      <c r="A37" s="11" t="s">
        <v>16</v>
      </c>
      <c r="B37" s="12">
        <f>SUM(B28:B36)</f>
        <v>-567708.74</v>
      </c>
      <c r="C37" s="12">
        <f>SUM(C28:C36)</f>
        <v>-78014.31</v>
      </c>
    </row>
    <row r="38" spans="1:6">
      <c r="A38" s="17" t="s">
        <v>20</v>
      </c>
      <c r="B38" s="18">
        <f>SUM(B37)</f>
        <v>-567708.74</v>
      </c>
      <c r="C38" s="18">
        <f>SUM(C37)</f>
        <v>-78014.31</v>
      </c>
    </row>
    <row r="39" spans="1:6">
      <c r="A39" s="2"/>
      <c r="B39" s="3"/>
      <c r="C39" s="3"/>
    </row>
    <row r="40" spans="1:6">
      <c r="A40" s="8" t="s">
        <v>51</v>
      </c>
      <c r="B40" s="3"/>
      <c r="C40" s="3"/>
    </row>
    <row r="41" spans="1:6" s="7" customFormat="1">
      <c r="A41" s="8" t="s">
        <v>52</v>
      </c>
      <c r="B41" s="9">
        <v>-2685150</v>
      </c>
      <c r="C41" s="9">
        <v>-2864160</v>
      </c>
      <c r="E41" s="6"/>
      <c r="F41" s="6"/>
    </row>
    <row r="42" spans="1:6" s="7" customFormat="1">
      <c r="A42" s="8" t="s">
        <v>53</v>
      </c>
      <c r="B42" s="9">
        <v>-3327710</v>
      </c>
      <c r="C42" s="9">
        <v>-3630230</v>
      </c>
      <c r="E42" s="6"/>
      <c r="F42" s="6"/>
    </row>
    <row r="43" spans="1:6" s="7" customFormat="1">
      <c r="A43" s="8" t="s">
        <v>54</v>
      </c>
      <c r="B43" s="9">
        <v>-600000</v>
      </c>
      <c r="C43" s="9">
        <v>0</v>
      </c>
      <c r="E43" s="6"/>
      <c r="F43" s="6"/>
    </row>
    <row r="44" spans="1:6">
      <c r="A44" s="17" t="s">
        <v>17</v>
      </c>
      <c r="B44" s="18">
        <f>SUM(B40:B43)</f>
        <v>-6612860</v>
      </c>
      <c r="C44" s="18">
        <f>SUM(C40:C43)</f>
        <v>-6494390</v>
      </c>
    </row>
    <row r="45" spans="1:6" s="32" customFormat="1">
      <c r="A45" s="30" t="s">
        <v>55</v>
      </c>
      <c r="B45" s="31">
        <v>-850000</v>
      </c>
      <c r="C45" s="31">
        <v>-850000</v>
      </c>
      <c r="E45" s="33"/>
      <c r="F45" s="33"/>
    </row>
    <row r="46" spans="1:6" s="32" customFormat="1">
      <c r="A46" s="17" t="s">
        <v>56</v>
      </c>
      <c r="B46" s="18">
        <f>SUM(B45)</f>
        <v>-850000</v>
      </c>
      <c r="C46" s="18">
        <f>SUM(C45)</f>
        <v>-850000</v>
      </c>
      <c r="E46" s="33"/>
      <c r="F46" s="33"/>
    </row>
    <row r="47" spans="1:6">
      <c r="A47" s="28" t="s">
        <v>18</v>
      </c>
      <c r="B47" s="29">
        <f>SUM(B46,B44)</f>
        <v>-7462860</v>
      </c>
      <c r="C47" s="29">
        <f>SUM(C46,C44)</f>
        <v>-7344390</v>
      </c>
    </row>
    <row r="48" spans="1:6">
      <c r="A48" s="13" t="s">
        <v>19</v>
      </c>
      <c r="B48" s="14">
        <f>SUM(B38+B47)</f>
        <v>-8030568.7400000002</v>
      </c>
      <c r="C48" s="14">
        <f>SUM(C38+C47)</f>
        <v>-7422404.3099999996</v>
      </c>
    </row>
    <row r="49" spans="1:6">
      <c r="A49" s="2"/>
      <c r="B49" s="3"/>
      <c r="C49" s="3"/>
    </row>
    <row r="50" spans="1:6" s="7" customFormat="1">
      <c r="A50" s="8"/>
      <c r="B50" s="9"/>
      <c r="C50" s="9"/>
      <c r="E50" s="6"/>
      <c r="F50" s="6"/>
    </row>
    <row r="51" spans="1:6" s="7" customFormat="1" ht="15.75" thickBot="1">
      <c r="A51" s="19" t="s">
        <v>34</v>
      </c>
      <c r="B51" s="20" t="s">
        <v>28</v>
      </c>
      <c r="C51" s="21">
        <v>41639</v>
      </c>
      <c r="E51" s="6"/>
      <c r="F51" s="6"/>
    </row>
    <row r="52" spans="1:6">
      <c r="A52" s="8" t="s">
        <v>57</v>
      </c>
      <c r="B52" s="3">
        <v>-682</v>
      </c>
      <c r="C52" s="3">
        <v>-682</v>
      </c>
    </row>
    <row r="53" spans="1:6">
      <c r="A53" s="17" t="s">
        <v>21</v>
      </c>
      <c r="B53" s="18">
        <f>SUM(B52:B52)</f>
        <v>-682</v>
      </c>
      <c r="C53" s="18">
        <f>SUM(C52:C52)</f>
        <v>-682</v>
      </c>
    </row>
    <row r="54" spans="1:6">
      <c r="A54" s="2"/>
      <c r="B54" s="3"/>
      <c r="C54" s="3"/>
    </row>
    <row r="55" spans="1:6">
      <c r="A55" s="2" t="s">
        <v>7</v>
      </c>
      <c r="B55" s="3">
        <v>-448787.56</v>
      </c>
      <c r="C55" s="3">
        <v>-448787.56</v>
      </c>
    </row>
    <row r="56" spans="1:6">
      <c r="A56" s="17" t="s">
        <v>22</v>
      </c>
      <c r="B56" s="18">
        <f>SUM(B55:B55)</f>
        <v>-448787.56</v>
      </c>
      <c r="C56" s="18">
        <f>SUM(C55:C55)</f>
        <v>-448787.56</v>
      </c>
    </row>
    <row r="57" spans="1:6">
      <c r="A57" s="2"/>
      <c r="B57" s="3"/>
      <c r="C57" s="3"/>
    </row>
    <row r="58" spans="1:6">
      <c r="A58" s="8" t="s">
        <v>58</v>
      </c>
      <c r="B58" s="3">
        <v>-36412.129999999997</v>
      </c>
      <c r="C58" s="3">
        <v>-36412.129999999997</v>
      </c>
    </row>
    <row r="59" spans="1:6">
      <c r="A59" s="8" t="s">
        <v>59</v>
      </c>
      <c r="B59" s="3">
        <v>-165897.64000000001</v>
      </c>
      <c r="C59" s="3">
        <v>-165897.64000000001</v>
      </c>
    </row>
    <row r="60" spans="1:6">
      <c r="A60" s="17" t="s">
        <v>23</v>
      </c>
      <c r="B60" s="18">
        <f>SUM(B58:B59)</f>
        <v>-202309.77000000002</v>
      </c>
      <c r="C60" s="18">
        <f>SUM(C58:C59)</f>
        <v>-202309.77000000002</v>
      </c>
    </row>
    <row r="61" spans="1:6">
      <c r="A61" s="2"/>
      <c r="B61" s="3"/>
      <c r="C61" s="3"/>
    </row>
    <row r="62" spans="1:6" s="7" customFormat="1">
      <c r="A62" s="8" t="s">
        <v>61</v>
      </c>
      <c r="B62" s="9">
        <v>39111.72</v>
      </c>
      <c r="C62" s="9">
        <v>39111.72</v>
      </c>
      <c r="E62" s="6"/>
      <c r="F62" s="6"/>
    </row>
    <row r="63" spans="1:6" s="7" customFormat="1">
      <c r="A63" s="17" t="s">
        <v>62</v>
      </c>
      <c r="B63" s="18">
        <f>SUM(B62)</f>
        <v>39111.72</v>
      </c>
      <c r="C63" s="18">
        <f>SUM(C62)</f>
        <v>39111.72</v>
      </c>
      <c r="E63" s="6"/>
      <c r="F63" s="6"/>
    </row>
    <row r="64" spans="1:6">
      <c r="A64" s="8" t="s">
        <v>60</v>
      </c>
      <c r="B64" s="3">
        <v>-31328.54</v>
      </c>
      <c r="C64" s="3">
        <v>-31328.54</v>
      </c>
    </row>
    <row r="65" spans="1:6" s="7" customFormat="1">
      <c r="A65" s="8" t="s">
        <v>33</v>
      </c>
      <c r="B65" s="9">
        <v>-15883.45</v>
      </c>
      <c r="C65" s="9"/>
      <c r="E65" s="6"/>
      <c r="F65" s="6"/>
    </row>
    <row r="66" spans="1:6" s="7" customFormat="1">
      <c r="A66" s="17" t="s">
        <v>63</v>
      </c>
      <c r="B66" s="18">
        <f>SUM(B64:B65)</f>
        <v>-47211.990000000005</v>
      </c>
      <c r="C66" s="18">
        <f>SUM(C64:C65)</f>
        <v>-31328.54</v>
      </c>
      <c r="E66" s="6"/>
      <c r="F66" s="6"/>
    </row>
    <row r="67" spans="1:6">
      <c r="A67" s="4" t="s">
        <v>24</v>
      </c>
      <c r="B67" s="5">
        <f>SUM(B66,B63)</f>
        <v>-8100.2700000000041</v>
      </c>
      <c r="C67" s="5">
        <f>SUM(C66,C63)</f>
        <v>7783.18</v>
      </c>
    </row>
    <row r="68" spans="1:6">
      <c r="A68" s="2"/>
      <c r="B68" s="3"/>
      <c r="C68" s="3"/>
    </row>
    <row r="69" spans="1:6">
      <c r="A69" s="2" t="s">
        <v>8</v>
      </c>
      <c r="B69" s="3">
        <v>-17756592.129999999</v>
      </c>
      <c r="C69" s="3">
        <v>-17856225.140000001</v>
      </c>
    </row>
    <row r="70" spans="1:6">
      <c r="A70" s="17" t="s">
        <v>25</v>
      </c>
      <c r="B70" s="18">
        <f>SUM(B69)</f>
        <v>-17756592.129999999</v>
      </c>
      <c r="C70" s="18">
        <f>SUM(C69)</f>
        <v>-17856225.140000001</v>
      </c>
    </row>
    <row r="71" spans="1:6">
      <c r="A71" s="15" t="s">
        <v>31</v>
      </c>
      <c r="B71" s="16">
        <f>SUM(B53+B56+B60+B63+B66+B70)</f>
        <v>-18416471.73</v>
      </c>
      <c r="C71" s="16">
        <f>SUM(C53+C56+C60+C63+C66+C70)</f>
        <v>-18500221.289999999</v>
      </c>
    </row>
    <row r="72" spans="1:6" s="7" customFormat="1">
      <c r="A72" s="13" t="s">
        <v>32</v>
      </c>
      <c r="B72" s="14">
        <f>SUM(B48+B71)</f>
        <v>-26447040.469999999</v>
      </c>
      <c r="C72" s="14">
        <f>SUM(C48+C71)</f>
        <v>-25922625.599999998</v>
      </c>
      <c r="E72" s="6"/>
      <c r="F72" s="6"/>
    </row>
    <row r="73" spans="1:6" s="7" customFormat="1">
      <c r="A73" s="8"/>
      <c r="B73" s="9"/>
      <c r="C73" s="9"/>
      <c r="E73" s="6"/>
      <c r="F73" s="6"/>
    </row>
    <row r="74" spans="1:6">
      <c r="A74" s="8" t="s">
        <v>65</v>
      </c>
      <c r="B74" s="3">
        <v>644818.06999999995</v>
      </c>
      <c r="C74" s="3">
        <v>644818.06999999995</v>
      </c>
    </row>
    <row r="75" spans="1:6">
      <c r="A75" s="8" t="s">
        <v>66</v>
      </c>
      <c r="B75" s="3">
        <v>411000</v>
      </c>
      <c r="C75" s="3">
        <v>0</v>
      </c>
    </row>
    <row r="76" spans="1:6">
      <c r="A76" s="8" t="s">
        <v>64</v>
      </c>
      <c r="B76" s="3">
        <v>41434.949999999997</v>
      </c>
      <c r="C76" s="3">
        <v>41434.949999999997</v>
      </c>
    </row>
    <row r="77" spans="1:6">
      <c r="A77" s="17" t="s">
        <v>26</v>
      </c>
      <c r="B77" s="18">
        <f>SUM(B74:B76)</f>
        <v>1097253.0199999998</v>
      </c>
      <c r="C77" s="18">
        <f>SUM(C74:C76)</f>
        <v>686253.0199999999</v>
      </c>
    </row>
    <row r="78" spans="1:6">
      <c r="A78" s="2"/>
      <c r="B78" s="3"/>
      <c r="C78" s="3"/>
    </row>
    <row r="79" spans="1:6">
      <c r="A79" s="2" t="s">
        <v>9</v>
      </c>
      <c r="B79" s="3">
        <v>-1097253.02</v>
      </c>
      <c r="C79" s="3">
        <v>-686253.02</v>
      </c>
    </row>
    <row r="80" spans="1:6">
      <c r="A80" s="17" t="s">
        <v>27</v>
      </c>
      <c r="B80" s="18">
        <f>SUM(B79:B79)</f>
        <v>-1097253.02</v>
      </c>
      <c r="C80" s="18">
        <f>SUM(C79:C79)</f>
        <v>-686253.02</v>
      </c>
    </row>
    <row r="81" spans="1:3">
      <c r="A81" s="13" t="s">
        <v>67</v>
      </c>
      <c r="B81" s="34">
        <f>SUM(B26+B72)</f>
        <v>3.7252902984619141E-9</v>
      </c>
      <c r="C81" s="34">
        <v>0</v>
      </c>
    </row>
    <row r="84" spans="1:3">
      <c r="C84" s="6"/>
    </row>
  </sheetData>
  <sortState ref="A292:C310">
    <sortCondition ref="A292"/>
  </sortState>
  <pageMargins left="0.74803149606299213" right="0.74803149606299213" top="0.59" bottom="0.46" header="0.42" footer="0.59"/>
  <pageSetup orientation="portrait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Balanse Berlevåg Havn KF detalj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Vibeke Richardsen</dc:creator>
  <cp:lastModifiedBy>seb</cp:lastModifiedBy>
  <cp:lastPrinted>2015-04-16T10:13:51Z</cp:lastPrinted>
  <dcterms:created xsi:type="dcterms:W3CDTF">2015-03-11T10:28:03Z</dcterms:created>
  <dcterms:modified xsi:type="dcterms:W3CDTF">2015-11-30T12:28:12Z</dcterms:modified>
</cp:coreProperties>
</file>