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0" windowWidth="24615" windowHeight="11445" activeTab="2"/>
  </bookViews>
  <sheets>
    <sheet name="Hovedoversikt drift Havn KF" sheetId="3" r:id="rId1"/>
    <sheet name="Økonomisk oversikt investering" sheetId="1" r:id="rId2"/>
    <sheet name="Økonomisk oversikt Balanse KF" sheetId="2" r:id="rId3"/>
  </sheets>
  <calcPr calcId="125725"/>
</workbook>
</file>

<file path=xl/calcChain.xml><?xml version="1.0" encoding="utf-8"?>
<calcChain xmlns="http://schemas.openxmlformats.org/spreadsheetml/2006/main">
  <c r="D24" i="2"/>
  <c r="C24"/>
  <c r="D22"/>
  <c r="C22"/>
  <c r="D19"/>
  <c r="C19"/>
  <c r="D17"/>
  <c r="C17"/>
  <c r="C20" s="1"/>
  <c r="D15"/>
  <c r="C15"/>
  <c r="D7"/>
  <c r="C7"/>
  <c r="D4"/>
  <c r="C4"/>
  <c r="D20" l="1"/>
  <c r="D8"/>
  <c r="C8"/>
</calcChain>
</file>

<file path=xl/sharedStrings.xml><?xml version="1.0" encoding="utf-8"?>
<sst xmlns="http://schemas.openxmlformats.org/spreadsheetml/2006/main" count="64" uniqueCount="58">
  <si>
    <t>Økonomisk oversikt investering (KF)</t>
  </si>
  <si>
    <t>Investeringer i anleggsmidler</t>
  </si>
  <si>
    <t>Finansieringsbehov</t>
  </si>
  <si>
    <t>Bruk av lånemidler</t>
  </si>
  <si>
    <t>Sum ekstern finansiering</t>
  </si>
  <si>
    <t>Sum finansiering</t>
  </si>
  <si>
    <t>UDEKKET / UDISPONERT</t>
  </si>
  <si>
    <t>Regnskap</t>
  </si>
  <si>
    <t>Regulert</t>
  </si>
  <si>
    <t>Opprinnelig</t>
  </si>
  <si>
    <t>Økonomisk oversikt drift (KF)</t>
  </si>
  <si>
    <t>budsj 2014</t>
  </si>
  <si>
    <t>Faste eiendommer og anlegg (2.27)</t>
  </si>
  <si>
    <t>Sum anleggsmidler</t>
  </si>
  <si>
    <t>Kortsiktige fordringer (2.13)</t>
  </si>
  <si>
    <t>Utstyr, maskiner og transportmidler (2.24)</t>
  </si>
  <si>
    <t>Kasse, postgiro og bankinnskudd (2.10)</t>
  </si>
  <si>
    <t>Sum omløpsmidler</t>
  </si>
  <si>
    <t>SUM EIENDELER</t>
  </si>
  <si>
    <t>Disposisjonsfond (2.56)</t>
  </si>
  <si>
    <t>Bundne driftsfond (2.51)</t>
  </si>
  <si>
    <t>Ubundne investeringsfond (2.53)</t>
  </si>
  <si>
    <t>Regnskapsmessig mindreforbruk (2.5950)</t>
  </si>
  <si>
    <t>Regnskapsmessig merforbruk (2.5900)</t>
  </si>
  <si>
    <t>Kapitalkonto (2.5990)</t>
  </si>
  <si>
    <t>Sum egenkapital</t>
  </si>
  <si>
    <t>Andre lån (2.45)</t>
  </si>
  <si>
    <t xml:space="preserve">Sum langsiktig gjeld </t>
  </si>
  <si>
    <t>Sum kortsiktig gjeld</t>
  </si>
  <si>
    <t>SUM EGENKAPITAL OG GJELD</t>
  </si>
  <si>
    <t>Ubrukte lånemidler (2.91)</t>
  </si>
  <si>
    <t>SUM MEMORIA</t>
  </si>
  <si>
    <t>Motkonto andre memoriakonto (2.99)</t>
  </si>
  <si>
    <t>SUM MOTKONTO MEMORIA</t>
  </si>
  <si>
    <t>Regnskap 2014</t>
  </si>
  <si>
    <t>Regnskap 2013</t>
  </si>
  <si>
    <t>Økonomisk oversikt balanse</t>
  </si>
  <si>
    <t>Annen kortsiktig gjeld (2.32)</t>
  </si>
  <si>
    <t>SUM TOTAL</t>
  </si>
  <si>
    <t>Årets regnskapsmessige mindreforbruk</t>
  </si>
  <si>
    <t>NETTO DRIFTSRESULTAT</t>
  </si>
  <si>
    <t>Motpost avskrivninger</t>
  </si>
  <si>
    <t>Resultat eksterne finanstransaksjoner</t>
  </si>
  <si>
    <t>Sum eksterne finansutgifter</t>
  </si>
  <si>
    <t>Avdragsutgifter</t>
  </si>
  <si>
    <t>Renteutgifter, provisjoner og andre finansutgifter</t>
  </si>
  <si>
    <t>Sum eksterne finansinntekter</t>
  </si>
  <si>
    <t>Renteinntekter, utbytte og eieruttak</t>
  </si>
  <si>
    <t>BRUTTO DRIFTSRESULTAT</t>
  </si>
  <si>
    <t>Sum driftsutgifter</t>
  </si>
  <si>
    <t>Avskrivninger</t>
  </si>
  <si>
    <t>Overføringer</t>
  </si>
  <si>
    <t>Kjøp av tjenester som erstatter tjenesteproduksjon</t>
  </si>
  <si>
    <t>Kjøp av varer og tjenester som inngår i tjenesteproduksjon</t>
  </si>
  <si>
    <t>Sosiale utgifter</t>
  </si>
  <si>
    <t>Lønnsutgifter</t>
  </si>
  <si>
    <t>Sum driftsinntekter</t>
  </si>
  <si>
    <t>Andre salgs- og leieinntekter</t>
  </si>
</sst>
</file>

<file path=xl/styles.xml><?xml version="1.0" encoding="utf-8"?>
<styleSheet xmlns="http://schemas.openxmlformats.org/spreadsheetml/2006/main">
  <fonts count="8">
    <font>
      <sz val="11"/>
      <name val="Calibri"/>
    </font>
    <font>
      <sz val="11"/>
      <name val="Calibri"/>
      <family val="2"/>
    </font>
    <font>
      <sz val="11"/>
      <color theme="0" tint="-4.9989318521683403E-2"/>
      <name val="Calibri"/>
      <family val="2"/>
    </font>
    <font>
      <b/>
      <sz val="11"/>
      <color theme="0" tint="-4.9989318521683403E-2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D3D3D3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 applyNumberFormat="1" applyFont="1"/>
    <xf numFmtId="3" fontId="0" fillId="0" borderId="0" xfId="0" applyNumberFormat="1" applyFont="1" applyAlignment="1">
      <alignment horizontal="right"/>
    </xf>
    <xf numFmtId="0" fontId="2" fillId="2" borderId="0" xfId="0" applyNumberFormat="1" applyFont="1" applyFill="1"/>
    <xf numFmtId="0" fontId="3" fillId="2" borderId="0" xfId="0" applyNumberFormat="1" applyFont="1" applyFill="1" applyAlignment="1">
      <alignment horizontal="center"/>
    </xf>
    <xf numFmtId="0" fontId="3" fillId="2" borderId="1" xfId="0" applyNumberFormat="1" applyFont="1" applyFill="1" applyBorder="1"/>
    <xf numFmtId="0" fontId="3" fillId="2" borderId="1" xfId="0" applyNumberFormat="1" applyFont="1" applyFill="1" applyBorder="1" applyAlignment="1">
      <alignment horizontal="center"/>
    </xf>
    <xf numFmtId="0" fontId="4" fillId="3" borderId="2" xfId="0" applyNumberFormat="1" applyFont="1" applyFill="1" applyBorder="1"/>
    <xf numFmtId="0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1" fillId="0" borderId="0" xfId="0" applyNumberFormat="1" applyFont="1" applyBorder="1"/>
    <xf numFmtId="3" fontId="1" fillId="0" borderId="0" xfId="0" applyNumberFormat="1" applyFont="1" applyBorder="1" applyAlignment="1">
      <alignment horizontal="right"/>
    </xf>
    <xf numFmtId="0" fontId="4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/>
    </xf>
    <xf numFmtId="0" fontId="5" fillId="2" borderId="2" xfId="0" applyNumberFormat="1" applyFont="1" applyFill="1" applyBorder="1"/>
    <xf numFmtId="4" fontId="0" fillId="0" borderId="0" xfId="0" applyNumberFormat="1" applyFont="1"/>
    <xf numFmtId="0" fontId="6" fillId="0" borderId="0" xfId="0" applyNumberFormat="1" applyFont="1"/>
    <xf numFmtId="4" fontId="6" fillId="0" borderId="0" xfId="0" applyNumberFormat="1" applyFont="1"/>
    <xf numFmtId="0" fontId="7" fillId="4" borderId="3" xfId="0" applyNumberFormat="1" applyFont="1" applyFill="1" applyBorder="1"/>
    <xf numFmtId="4" fontId="7" fillId="4" borderId="3" xfId="0" applyNumberFormat="1" applyFont="1" applyFill="1" applyBorder="1"/>
    <xf numFmtId="0" fontId="7" fillId="3" borderId="2" xfId="0" applyNumberFormat="1" applyFont="1" applyFill="1" applyBorder="1"/>
    <xf numFmtId="4" fontId="7" fillId="3" borderId="2" xfId="0" applyNumberFormat="1" applyFont="1" applyFill="1" applyBorder="1"/>
    <xf numFmtId="0" fontId="6" fillId="4" borderId="3" xfId="0" applyNumberFormat="1" applyFont="1" applyFill="1" applyBorder="1"/>
    <xf numFmtId="4" fontId="6" fillId="4" borderId="3" xfId="0" applyNumberFormat="1" applyFont="1" applyFill="1" applyBorder="1"/>
    <xf numFmtId="0" fontId="1" fillId="0" borderId="0" xfId="1" applyNumberFormat="1" applyFont="1"/>
    <xf numFmtId="0" fontId="7" fillId="3" borderId="2" xfId="1" applyNumberFormat="1" applyFont="1" applyFill="1" applyBorder="1"/>
    <xf numFmtId="0" fontId="6" fillId="0" borderId="0" xfId="1" applyNumberFormat="1" applyFont="1"/>
    <xf numFmtId="4" fontId="6" fillId="0" borderId="0" xfId="1" applyNumberFormat="1" applyFont="1" applyAlignment="1">
      <alignment horizontal="right"/>
    </xf>
    <xf numFmtId="4" fontId="7" fillId="3" borderId="2" xfId="1" applyNumberFormat="1" applyFont="1" applyFill="1" applyBorder="1" applyAlignment="1">
      <alignment horizontal="right"/>
    </xf>
    <xf numFmtId="4" fontId="7" fillId="4" borderId="2" xfId="1" applyNumberFormat="1" applyFont="1" applyFill="1" applyBorder="1" applyAlignment="1">
      <alignment horizontal="right"/>
    </xf>
    <xf numFmtId="0" fontId="7" fillId="4" borderId="2" xfId="1" applyNumberFormat="1" applyFont="1" applyFill="1" applyBorder="1"/>
    <xf numFmtId="4" fontId="6" fillId="4" borderId="0" xfId="1" applyNumberFormat="1" applyFont="1" applyFill="1" applyAlignment="1">
      <alignment horizontal="right"/>
    </xf>
    <xf numFmtId="0" fontId="6" fillId="4" borderId="0" xfId="1" applyNumberFormat="1" applyFont="1" applyFill="1"/>
    <xf numFmtId="0" fontId="3" fillId="2" borderId="1" xfId="1" applyNumberFormat="1" applyFont="1" applyFill="1" applyBorder="1" applyAlignment="1">
      <alignment horizontal="center"/>
    </xf>
    <xf numFmtId="0" fontId="3" fillId="2" borderId="1" xfId="1" applyNumberFormat="1" applyFont="1" applyFill="1" applyBorder="1"/>
    <xf numFmtId="0" fontId="3" fillId="2" borderId="0" xfId="1" applyNumberFormat="1" applyFont="1" applyFill="1" applyAlignment="1">
      <alignment horizontal="center"/>
    </xf>
    <xf numFmtId="0" fontId="2" fillId="2" borderId="0" xfId="1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F35" sqref="F35"/>
    </sheetView>
  </sheetViews>
  <sheetFormatPr baseColWidth="10" defaultColWidth="9.140625" defaultRowHeight="15"/>
  <cols>
    <col min="1" max="1" width="47.85546875" style="23" bestFit="1" customWidth="1"/>
    <col min="2" max="4" width="12.140625" style="23" bestFit="1" customWidth="1"/>
    <col min="5" max="16384" width="9.140625" style="23"/>
  </cols>
  <sheetData>
    <row r="1" spans="1:4">
      <c r="A1" s="35"/>
      <c r="B1" s="34" t="s">
        <v>7</v>
      </c>
      <c r="C1" s="34" t="s">
        <v>8</v>
      </c>
      <c r="D1" s="34" t="s">
        <v>9</v>
      </c>
    </row>
    <row r="2" spans="1:4">
      <c r="A2" s="33" t="s">
        <v>10</v>
      </c>
      <c r="B2" s="32">
        <v>2014</v>
      </c>
      <c r="C2" s="32" t="s">
        <v>11</v>
      </c>
      <c r="D2" s="32" t="s">
        <v>11</v>
      </c>
    </row>
    <row r="3" spans="1:4">
      <c r="A3" s="25" t="s">
        <v>57</v>
      </c>
      <c r="B3" s="26">
        <v>-3698388.1</v>
      </c>
      <c r="C3" s="26">
        <v>-2949000</v>
      </c>
      <c r="D3" s="26">
        <v>-1920000</v>
      </c>
    </row>
    <row r="4" spans="1:4">
      <c r="A4" s="29" t="s">
        <v>56</v>
      </c>
      <c r="B4" s="28">
        <v>-3698388.1</v>
      </c>
      <c r="C4" s="28">
        <v>-2949000</v>
      </c>
      <c r="D4" s="28">
        <v>-1920000</v>
      </c>
    </row>
    <row r="5" spans="1:4">
      <c r="A5" s="25" t="s">
        <v>55</v>
      </c>
      <c r="B5" s="26">
        <v>817513</v>
      </c>
      <c r="C5" s="26">
        <v>930000</v>
      </c>
      <c r="D5" s="25"/>
    </row>
    <row r="6" spans="1:4">
      <c r="A6" s="25" t="s">
        <v>54</v>
      </c>
      <c r="B6" s="26">
        <v>51790.46</v>
      </c>
      <c r="C6" s="26">
        <v>70000</v>
      </c>
      <c r="D6" s="25"/>
    </row>
    <row r="7" spans="1:4">
      <c r="A7" s="25" t="s">
        <v>53</v>
      </c>
      <c r="B7" s="26">
        <v>1799159.6</v>
      </c>
      <c r="C7" s="26">
        <v>815000</v>
      </c>
      <c r="D7" s="26">
        <v>600000</v>
      </c>
    </row>
    <row r="8" spans="1:4">
      <c r="A8" s="25" t="s">
        <v>52</v>
      </c>
      <c r="B8" s="26">
        <v>412763.24</v>
      </c>
      <c r="C8" s="26">
        <v>567000</v>
      </c>
      <c r="D8" s="26">
        <v>725000</v>
      </c>
    </row>
    <row r="9" spans="1:4">
      <c r="A9" s="25" t="s">
        <v>51</v>
      </c>
      <c r="B9" s="26">
        <v>44483</v>
      </c>
      <c r="C9" s="25"/>
      <c r="D9" s="25"/>
    </row>
    <row r="10" spans="1:4">
      <c r="A10" s="25" t="s">
        <v>50</v>
      </c>
      <c r="B10" s="26">
        <v>581163.01</v>
      </c>
      <c r="C10" s="26">
        <v>581000</v>
      </c>
      <c r="D10" s="25"/>
    </row>
    <row r="11" spans="1:4">
      <c r="A11" s="29" t="s">
        <v>49</v>
      </c>
      <c r="B11" s="28">
        <v>3706872.31</v>
      </c>
      <c r="C11" s="28">
        <v>2963000</v>
      </c>
      <c r="D11" s="28">
        <v>1325000</v>
      </c>
    </row>
    <row r="12" spans="1:4">
      <c r="A12" s="24" t="s">
        <v>48</v>
      </c>
      <c r="B12" s="27">
        <v>8484.2099999999991</v>
      </c>
      <c r="C12" s="27">
        <v>14000</v>
      </c>
      <c r="D12" s="27">
        <v>-595000</v>
      </c>
    </row>
    <row r="13" spans="1:4">
      <c r="A13" s="25" t="s">
        <v>47</v>
      </c>
      <c r="B13" s="26">
        <v>-85518.19</v>
      </c>
      <c r="C13" s="26">
        <v>-100000</v>
      </c>
      <c r="D13" s="26">
        <v>-100000</v>
      </c>
    </row>
    <row r="14" spans="1:4">
      <c r="A14" s="31" t="s">
        <v>46</v>
      </c>
      <c r="B14" s="30">
        <v>-85518.19</v>
      </c>
      <c r="C14" s="30">
        <v>-100000</v>
      </c>
      <c r="D14" s="30">
        <v>-100000</v>
      </c>
    </row>
    <row r="15" spans="1:4">
      <c r="A15" s="25" t="s">
        <v>45</v>
      </c>
      <c r="B15" s="26">
        <v>160783.54</v>
      </c>
      <c r="C15" s="26">
        <v>180000</v>
      </c>
      <c r="D15" s="26">
        <v>214000</v>
      </c>
    </row>
    <row r="16" spans="1:4">
      <c r="A16" s="25" t="s">
        <v>44</v>
      </c>
      <c r="B16" s="26">
        <v>481530</v>
      </c>
      <c r="C16" s="26">
        <v>487000</v>
      </c>
      <c r="D16" s="26">
        <v>481000</v>
      </c>
    </row>
    <row r="17" spans="1:4">
      <c r="A17" s="31" t="s">
        <v>43</v>
      </c>
      <c r="B17" s="30">
        <v>642313.54</v>
      </c>
      <c r="C17" s="30">
        <v>667000</v>
      </c>
      <c r="D17" s="30">
        <v>695000</v>
      </c>
    </row>
    <row r="18" spans="1:4">
      <c r="A18" s="29" t="s">
        <v>42</v>
      </c>
      <c r="B18" s="28">
        <v>556795.35</v>
      </c>
      <c r="C18" s="28">
        <v>567000</v>
      </c>
      <c r="D18" s="28">
        <v>595000</v>
      </c>
    </row>
    <row r="19" spans="1:4">
      <c r="A19" s="25" t="s">
        <v>41</v>
      </c>
      <c r="B19" s="26">
        <v>-581163.01</v>
      </c>
      <c r="C19" s="26">
        <v>-581000</v>
      </c>
      <c r="D19" s="25"/>
    </row>
    <row r="20" spans="1:4">
      <c r="A20" s="24" t="s">
        <v>40</v>
      </c>
      <c r="B20" s="27">
        <v>-15883.45</v>
      </c>
      <c r="C20" s="24"/>
      <c r="D20" s="24"/>
    </row>
    <row r="21" spans="1:4">
      <c r="A21" s="25" t="s">
        <v>39</v>
      </c>
      <c r="B21" s="26">
        <v>15883.45</v>
      </c>
      <c r="C21" s="25"/>
      <c r="D21" s="25"/>
    </row>
    <row r="22" spans="1:4">
      <c r="A22" s="24" t="s">
        <v>38</v>
      </c>
      <c r="B22" s="24"/>
      <c r="C22" s="24"/>
      <c r="D22" s="2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C26" sqref="C26"/>
    </sheetView>
  </sheetViews>
  <sheetFormatPr baseColWidth="10" defaultColWidth="9.140625" defaultRowHeight="15"/>
  <cols>
    <col min="1" max="1" width="32.85546875" customWidth="1"/>
    <col min="2" max="2" width="9.42578125" bestFit="1" customWidth="1"/>
    <col min="3" max="3" width="9.140625" customWidth="1"/>
    <col min="4" max="4" width="10.28515625" customWidth="1"/>
  </cols>
  <sheetData>
    <row r="1" spans="1:4">
      <c r="A1" s="2"/>
      <c r="B1" s="3" t="s">
        <v>7</v>
      </c>
      <c r="C1" s="3" t="s">
        <v>8</v>
      </c>
      <c r="D1" s="3" t="s">
        <v>9</v>
      </c>
    </row>
    <row r="2" spans="1:4">
      <c r="A2" s="4" t="s">
        <v>0</v>
      </c>
      <c r="B2" s="5">
        <v>2014</v>
      </c>
      <c r="C2" s="5" t="s">
        <v>11</v>
      </c>
      <c r="D2" s="5" t="s">
        <v>11</v>
      </c>
    </row>
    <row r="3" spans="1:4">
      <c r="A3" t="s">
        <v>1</v>
      </c>
      <c r="B3" s="1">
        <v>189000</v>
      </c>
      <c r="C3" s="1">
        <v>600000</v>
      </c>
    </row>
    <row r="4" spans="1:4">
      <c r="A4" s="11" t="s">
        <v>2</v>
      </c>
      <c r="B4" s="12">
        <v>189000</v>
      </c>
      <c r="C4" s="12">
        <v>600000</v>
      </c>
      <c r="D4" s="11"/>
    </row>
    <row r="5" spans="1:4">
      <c r="A5" t="s">
        <v>3</v>
      </c>
      <c r="B5" s="8">
        <v>-189000</v>
      </c>
      <c r="C5" s="8">
        <v>-600000</v>
      </c>
      <c r="D5" s="7"/>
    </row>
    <row r="6" spans="1:4">
      <c r="A6" s="9" t="s">
        <v>4</v>
      </c>
      <c r="B6" s="10">
        <v>-189000</v>
      </c>
      <c r="C6" s="10">
        <v>-600000</v>
      </c>
      <c r="D6" s="9"/>
    </row>
    <row r="7" spans="1:4">
      <c r="A7" s="11" t="s">
        <v>5</v>
      </c>
      <c r="B7" s="12">
        <v>-189000</v>
      </c>
      <c r="C7" s="12">
        <v>-600000</v>
      </c>
      <c r="D7" s="11"/>
    </row>
    <row r="8" spans="1:4">
      <c r="A8" s="6" t="s">
        <v>6</v>
      </c>
      <c r="B8" s="6"/>
      <c r="C8" s="6"/>
      <c r="D8" s="6"/>
    </row>
    <row r="9" spans="1:4">
      <c r="B9" s="7"/>
      <c r="C9" s="7"/>
      <c r="D9" s="7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32"/>
  <sheetViews>
    <sheetView tabSelected="1" workbookViewId="0">
      <selection activeCell="G14" sqref="G14"/>
    </sheetView>
  </sheetViews>
  <sheetFormatPr baseColWidth="10" defaultRowHeight="15"/>
  <cols>
    <col min="2" max="2" width="34.7109375" bestFit="1" customWidth="1"/>
    <col min="3" max="4" width="13.85546875" bestFit="1" customWidth="1"/>
  </cols>
  <sheetData>
    <row r="1" spans="2:4">
      <c r="B1" s="13" t="s">
        <v>36</v>
      </c>
      <c r="C1" s="13" t="s">
        <v>34</v>
      </c>
      <c r="D1" s="13" t="s">
        <v>35</v>
      </c>
    </row>
    <row r="2" spans="2:4">
      <c r="B2" s="15" t="s">
        <v>12</v>
      </c>
      <c r="C2" s="16">
        <v>21676866.629999999</v>
      </c>
      <c r="D2" s="16">
        <v>22258029.640000001</v>
      </c>
    </row>
    <row r="3" spans="2:4">
      <c r="B3" s="15" t="s">
        <v>15</v>
      </c>
      <c r="C3" s="16">
        <v>189000</v>
      </c>
      <c r="D3" s="16">
        <v>0</v>
      </c>
    </row>
    <row r="4" spans="2:4">
      <c r="B4" s="17" t="s">
        <v>13</v>
      </c>
      <c r="C4" s="18">
        <f>SUM(C2:C3)</f>
        <v>21865866.629999999</v>
      </c>
      <c r="D4" s="18">
        <f>SUM(D2:D3)</f>
        <v>22258029.640000001</v>
      </c>
    </row>
    <row r="5" spans="2:4">
      <c r="B5" s="15" t="s">
        <v>14</v>
      </c>
      <c r="C5" s="16">
        <v>437187.39</v>
      </c>
      <c r="D5" s="16">
        <v>223764.25</v>
      </c>
    </row>
    <row r="6" spans="2:4">
      <c r="B6" s="15" t="s">
        <v>16</v>
      </c>
      <c r="C6" s="16">
        <v>4143986.45</v>
      </c>
      <c r="D6" s="16">
        <v>3440831.71</v>
      </c>
    </row>
    <row r="7" spans="2:4">
      <c r="B7" s="17" t="s">
        <v>17</v>
      </c>
      <c r="C7" s="18">
        <f>SUM(C5:C6)</f>
        <v>4581173.84</v>
      </c>
      <c r="D7" s="18">
        <f>SUM(D5:D6)</f>
        <v>3664595.96</v>
      </c>
    </row>
    <row r="8" spans="2:4">
      <c r="B8" s="19" t="s">
        <v>18</v>
      </c>
      <c r="C8" s="20">
        <f>SUM(C7,C4)</f>
        <v>26447040.469999999</v>
      </c>
      <c r="D8" s="20">
        <f>SUM(D7,D4)</f>
        <v>25922625.600000001</v>
      </c>
    </row>
    <row r="9" spans="2:4">
      <c r="B9" s="15" t="s">
        <v>19</v>
      </c>
      <c r="C9" s="16">
        <v>-202309.77</v>
      </c>
      <c r="D9" s="16">
        <v>-202309.77</v>
      </c>
    </row>
    <row r="10" spans="2:4">
      <c r="B10" s="15" t="s">
        <v>20</v>
      </c>
      <c r="C10" s="16">
        <v>-682</v>
      </c>
      <c r="D10" s="16">
        <v>-682</v>
      </c>
    </row>
    <row r="11" spans="2:4">
      <c r="B11" s="15" t="s">
        <v>21</v>
      </c>
      <c r="C11" s="16">
        <v>-448787.56</v>
      </c>
      <c r="D11" s="16">
        <v>-448787.56</v>
      </c>
    </row>
    <row r="12" spans="2:4">
      <c r="B12" s="15" t="s">
        <v>22</v>
      </c>
      <c r="C12" s="16">
        <v>-31328.54</v>
      </c>
      <c r="D12" s="16">
        <v>-31328.54</v>
      </c>
    </row>
    <row r="13" spans="2:4">
      <c r="B13" s="15" t="s">
        <v>23</v>
      </c>
      <c r="C13" s="16">
        <v>39111.72</v>
      </c>
      <c r="D13" s="16">
        <v>39111.72</v>
      </c>
    </row>
    <row r="14" spans="2:4">
      <c r="B14" s="15" t="s">
        <v>24</v>
      </c>
      <c r="C14" s="16">
        <v>-17756592.129999999</v>
      </c>
      <c r="D14" s="16">
        <v>-17856225.140000001</v>
      </c>
    </row>
    <row r="15" spans="2:4">
      <c r="B15" s="17" t="s">
        <v>25</v>
      </c>
      <c r="C15" s="18">
        <f>SUM(C9:C14)</f>
        <v>-18400588.279999997</v>
      </c>
      <c r="D15" s="18">
        <f>SUM(D9:D14)</f>
        <v>-18500221.289999999</v>
      </c>
    </row>
    <row r="16" spans="2:4">
      <c r="B16" s="15" t="s">
        <v>26</v>
      </c>
      <c r="C16" s="16">
        <v>-7462860</v>
      </c>
      <c r="D16" s="16">
        <v>-7344390</v>
      </c>
    </row>
    <row r="17" spans="2:4">
      <c r="B17" s="17" t="s">
        <v>27</v>
      </c>
      <c r="C17" s="18">
        <f>SUM(C16)</f>
        <v>-7462860</v>
      </c>
      <c r="D17" s="18">
        <f>SUM(D16)</f>
        <v>-7344390</v>
      </c>
    </row>
    <row r="18" spans="2:4">
      <c r="B18" s="15" t="s">
        <v>37</v>
      </c>
      <c r="C18" s="16">
        <v>-567708.74</v>
      </c>
      <c r="D18" s="16">
        <v>-78014.31</v>
      </c>
    </row>
    <row r="19" spans="2:4">
      <c r="B19" s="17" t="s">
        <v>28</v>
      </c>
      <c r="C19" s="18">
        <f>SUM(C18)</f>
        <v>-567708.74</v>
      </c>
      <c r="D19" s="18">
        <f>SUM(D18)</f>
        <v>-78014.31</v>
      </c>
    </row>
    <row r="20" spans="2:4">
      <c r="B20" s="19" t="s">
        <v>29</v>
      </c>
      <c r="C20" s="20">
        <f>SUM(C19,C17,C15)</f>
        <v>-26431157.019999996</v>
      </c>
      <c r="D20" s="20">
        <f>SUM(D19,D17,D15)</f>
        <v>-25922625.599999998</v>
      </c>
    </row>
    <row r="21" spans="2:4">
      <c r="B21" s="15" t="s">
        <v>30</v>
      </c>
      <c r="C21" s="16">
        <v>1097253.02</v>
      </c>
      <c r="D21" s="16">
        <v>686253.02</v>
      </c>
    </row>
    <row r="22" spans="2:4">
      <c r="B22" s="17" t="s">
        <v>31</v>
      </c>
      <c r="C22" s="18">
        <f>SUM(C21)</f>
        <v>1097253.02</v>
      </c>
      <c r="D22" s="18">
        <f>SUM(D21)</f>
        <v>686253.02</v>
      </c>
    </row>
    <row r="23" spans="2:4">
      <c r="B23" s="15" t="s">
        <v>32</v>
      </c>
      <c r="C23" s="16">
        <v>-1097253.02</v>
      </c>
      <c r="D23" s="16">
        <v>-686253.02</v>
      </c>
    </row>
    <row r="24" spans="2:4">
      <c r="B24" s="21" t="s">
        <v>33</v>
      </c>
      <c r="C24" s="22">
        <f>SUM(C23)</f>
        <v>-1097253.02</v>
      </c>
      <c r="D24" s="22">
        <f>SUM(D23)</f>
        <v>-686253.02</v>
      </c>
    </row>
    <row r="25" spans="2:4">
      <c r="C25" s="14"/>
      <c r="D25" s="14"/>
    </row>
    <row r="26" spans="2:4">
      <c r="C26" s="14"/>
      <c r="D26" s="14"/>
    </row>
    <row r="27" spans="2:4">
      <c r="C27" s="14"/>
      <c r="D27" s="14"/>
    </row>
    <row r="28" spans="2:4">
      <c r="C28" s="14"/>
      <c r="D28" s="14"/>
    </row>
    <row r="29" spans="2:4">
      <c r="C29" s="14"/>
      <c r="D29" s="14"/>
    </row>
    <row r="30" spans="2:4">
      <c r="C30" s="14"/>
      <c r="D30" s="14"/>
    </row>
    <row r="31" spans="2:4">
      <c r="C31" s="14"/>
      <c r="D31" s="14"/>
    </row>
    <row r="32" spans="2:4">
      <c r="C32" s="14"/>
      <c r="D32" s="1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Hovedoversikt drift Havn KF</vt:lpstr>
      <vt:lpstr>Økonomisk oversikt investering</vt:lpstr>
      <vt:lpstr>Økonomisk oversikt Balanse KF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Vibeke Richardsen</dc:creator>
  <cp:lastModifiedBy>seb</cp:lastModifiedBy>
  <cp:lastPrinted>2015-04-16T10:45:35Z</cp:lastPrinted>
  <dcterms:created xsi:type="dcterms:W3CDTF">2015-04-14T12:32:10Z</dcterms:created>
  <dcterms:modified xsi:type="dcterms:W3CDTF">2015-11-30T12:35:41Z</dcterms:modified>
</cp:coreProperties>
</file>