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855" windowHeight="12015"/>
  </bookViews>
  <sheets>
    <sheet name="LÅneovers havn 14" sheetId="1" r:id="rId1"/>
  </sheets>
  <externalReferences>
    <externalReference r:id="rId2"/>
  </externalReferences>
  <definedNames>
    <definedName name="_xlnm.Print_Area" localSheetId="0">'LÅneovers havn 14'!$A$1:$F$39</definedName>
  </definedNames>
  <calcPr calcId="125725"/>
</workbook>
</file>

<file path=xl/calcChain.xml><?xml version="1.0" encoding="utf-8"?>
<calcChain xmlns="http://schemas.openxmlformats.org/spreadsheetml/2006/main">
  <c r="B38" i="1"/>
  <c r="B36"/>
  <c r="B39" s="1"/>
  <c r="E25"/>
  <c r="C25"/>
  <c r="F24"/>
  <c r="F23"/>
  <c r="F22"/>
  <c r="F21"/>
  <c r="D20"/>
  <c r="B20"/>
  <c r="F19"/>
  <c r="D18"/>
  <c r="D25" s="1"/>
  <c r="B18"/>
  <c r="F17"/>
  <c r="F16"/>
  <c r="F18" l="1"/>
  <c r="F20"/>
  <c r="B25"/>
  <c r="F25" s="1"/>
</calcChain>
</file>

<file path=xl/sharedStrings.xml><?xml version="1.0" encoding="utf-8"?>
<sst xmlns="http://schemas.openxmlformats.org/spreadsheetml/2006/main" count="53" uniqueCount="50">
  <si>
    <t>Lån nr.</t>
  </si>
  <si>
    <t>Utlån fra komm</t>
  </si>
  <si>
    <t>TOTALER</t>
  </si>
  <si>
    <t>Kontonummer</t>
  </si>
  <si>
    <t>245 0101</t>
  </si>
  <si>
    <t>247 0001</t>
  </si>
  <si>
    <t>FOR HAVNE-</t>
  </si>
  <si>
    <t>KASSEN</t>
  </si>
  <si>
    <t>Långiver</t>
  </si>
  <si>
    <t>Komm.banken</t>
  </si>
  <si>
    <t>B.våg komm.</t>
  </si>
  <si>
    <t>Lånets formål</t>
  </si>
  <si>
    <t>Refinans</t>
  </si>
  <si>
    <t>Havnekassen</t>
  </si>
  <si>
    <t>Refinansiering</t>
  </si>
  <si>
    <t>Investering</t>
  </si>
  <si>
    <t>Låneform</t>
  </si>
  <si>
    <t>Lånet opptatt</t>
  </si>
  <si>
    <t>Opprinnelig størrelse</t>
  </si>
  <si>
    <t>Rentefor per. 31.12.14</t>
  </si>
  <si>
    <t>PT/ 2,250%</t>
  </si>
  <si>
    <t>Rentefritt</t>
  </si>
  <si>
    <t>Fast 5 år/2,64%</t>
  </si>
  <si>
    <t>PT 2,25</t>
  </si>
  <si>
    <t>Konvertibelt fra</t>
  </si>
  <si>
    <t>Lånets løpetid</t>
  </si>
  <si>
    <t>15 år</t>
  </si>
  <si>
    <t>10 år</t>
  </si>
  <si>
    <t>Siste avdrag</t>
  </si>
  <si>
    <t>Kontraktsmessige avdrag i året</t>
  </si>
  <si>
    <t>0</t>
  </si>
  <si>
    <t>Merk. Saldo IB 01.01.14</t>
  </si>
  <si>
    <t>Nye lån tatt opp i regnskapsåret</t>
  </si>
  <si>
    <t>Avdrag kostn.ført i regnsk.året</t>
  </si>
  <si>
    <t>Innfrielse av lån</t>
  </si>
  <si>
    <t>Renter utgiftsført i regnskapsåret</t>
  </si>
  <si>
    <t>Inndekning tidligere års undersk.</t>
  </si>
  <si>
    <t>Avdragsrestanser</t>
  </si>
  <si>
    <t>Renterestanser</t>
  </si>
  <si>
    <t>Påløpte, ikke forfalte renter t.o.m 31.12.14</t>
  </si>
  <si>
    <t>Virkelig gjeld</t>
  </si>
  <si>
    <t>Oversikt lån Berlevåg Havn KF 2014</t>
  </si>
  <si>
    <t>NOTE TIL HOVEDOVERSIKT DRIFTSREGNSKAP</t>
  </si>
  <si>
    <t>BOKFØRING AV RENTER PÅ INNLÅN</t>
  </si>
  <si>
    <t>Resultateffekt:</t>
  </si>
  <si>
    <t>Beløp</t>
  </si>
  <si>
    <t>Betalte renter 2014:</t>
  </si>
  <si>
    <t>Påløpte renter 2013, betalt i 2014:</t>
  </si>
  <si>
    <t>Påløpte, ikke forfalte renter 2014:</t>
  </si>
  <si>
    <t>Sum rentekostnader per 31.12.2014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</si>
</sst>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</font>
    <font>
      <b/>
      <sz val="14"/>
      <color theme="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" fontId="3" fillId="0" borderId="0" xfId="0" applyNumberFormat="1" applyFont="1"/>
    <xf numFmtId="0" fontId="5" fillId="2" borderId="2" xfId="0" applyFont="1" applyFill="1" applyBorder="1"/>
    <xf numFmtId="0" fontId="5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" fontId="5" fillId="0" borderId="2" xfId="0" quotePrefix="1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6" fillId="3" borderId="3" xfId="0" applyFont="1" applyFill="1" applyBorder="1"/>
    <xf numFmtId="0" fontId="6" fillId="3" borderId="3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3" fontId="6" fillId="3" borderId="3" xfId="0" quotePrefix="1" applyNumberFormat="1" applyFont="1" applyFill="1" applyBorder="1" applyAlignment="1">
      <alignment horizontal="center"/>
    </xf>
    <xf numFmtId="0" fontId="6" fillId="3" borderId="1" xfId="0" quotePrefix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1" xfId="0" applyFont="1" applyFill="1" applyBorder="1"/>
    <xf numFmtId="4" fontId="7" fillId="3" borderId="4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0" fontId="4" fillId="2" borderId="5" xfId="0" applyFont="1" applyFill="1" applyBorder="1"/>
    <xf numFmtId="4" fontId="4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/>
    <xf numFmtId="4" fontId="10" fillId="0" borderId="9" xfId="0" applyNumberFormat="1" applyFont="1" applyBorder="1"/>
    <xf numFmtId="0" fontId="11" fillId="3" borderId="6" xfId="0" applyFont="1" applyFill="1" applyBorder="1"/>
    <xf numFmtId="4" fontId="11" fillId="3" borderId="7" xfId="0" applyNumberFormat="1" applyFont="1" applyFill="1" applyBorder="1"/>
    <xf numFmtId="0" fontId="11" fillId="3" borderId="7" xfId="0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0" fontId="0" fillId="0" borderId="0" xfId="0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/>
    <xf numFmtId="4" fontId="2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180976</xdr:rowOff>
    </xdr:from>
    <xdr:to>
      <xdr:col>2</xdr:col>
      <xdr:colOff>171451</xdr:colOff>
      <xdr:row>33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6191251"/>
          <a:ext cx="435292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Berlevåg kommune og havnekassa bruker anordningsprinsippet ved beregning av rentekostnader. Det vil si at også påløpte ikke betalte renter utgiftsføres. Dette gjøres for å oppnå et mer korrekt perioderesultat.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konomi\oekonomi\REGNSKAP\Regnskap%202014\Innl&#229;n%202014\Oversikt%20l&#229;n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 renter 13"/>
      <sheetName val="Pål renter 13"/>
      <sheetName val="Overs lån 13"/>
      <sheetName val="Rentenote 13"/>
      <sheetName val="Havn overs renter 13"/>
      <sheetName val="Havn overs lån 13"/>
      <sheetName val="Rentenote havn 13"/>
      <sheetName val="Overs renter 14"/>
      <sheetName val="Pål renter 14"/>
      <sheetName val="Over lån 14"/>
      <sheetName val="Rentenote 14"/>
      <sheetName val="Havn overs 14"/>
      <sheetName val="LÅneovers havn 14"/>
      <sheetName val="Rentenote havn 14"/>
    </sheetNames>
    <sheetDataSet>
      <sheetData sheetId="0"/>
      <sheetData sheetId="1"/>
      <sheetData sheetId="2"/>
      <sheetData sheetId="3"/>
      <sheetData sheetId="4">
        <row r="8">
          <cell r="H8">
            <v>179010</v>
          </cell>
        </row>
        <row r="27">
          <cell r="H27">
            <v>302520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8">
          <cell r="E8">
            <v>63270</v>
          </cell>
        </row>
        <row r="18">
          <cell r="E18">
            <v>93601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Normal="100" workbookViewId="0">
      <selection activeCell="E30" sqref="E30"/>
    </sheetView>
  </sheetViews>
  <sheetFormatPr baseColWidth="10" defaultRowHeight="18"/>
  <cols>
    <col min="1" max="1" width="40.140625" style="5" bestFit="1" customWidth="1"/>
    <col min="2" max="2" width="14.5703125" style="1" bestFit="1" customWidth="1"/>
    <col min="3" max="3" width="16.140625" style="1" bestFit="1" customWidth="1"/>
    <col min="4" max="4" width="15.7109375" style="1" bestFit="1" customWidth="1"/>
    <col min="5" max="5" width="14.5703125" style="1" bestFit="1" customWidth="1"/>
    <col min="6" max="6" width="14" bestFit="1" customWidth="1"/>
    <col min="7" max="7" width="17.7109375" bestFit="1" customWidth="1"/>
    <col min="9" max="9" width="11.7109375" bestFit="1" customWidth="1"/>
  </cols>
  <sheetData>
    <row r="1" spans="1:9" ht="15.75">
      <c r="A1" s="41" t="s">
        <v>41</v>
      </c>
      <c r="B1" s="41"/>
      <c r="C1" s="41"/>
      <c r="D1" s="41"/>
      <c r="E1" s="41"/>
      <c r="F1" s="41"/>
    </row>
    <row r="2" spans="1:9" ht="15">
      <c r="A2" s="15" t="s">
        <v>0</v>
      </c>
      <c r="B2" s="16">
        <v>20000015</v>
      </c>
      <c r="C2" s="16" t="s">
        <v>1</v>
      </c>
      <c r="D2" s="16">
        <v>20130222</v>
      </c>
      <c r="E2" s="17">
        <v>20140542</v>
      </c>
      <c r="F2" s="20" t="s">
        <v>2</v>
      </c>
    </row>
    <row r="3" spans="1:9" ht="15">
      <c r="A3" s="15" t="s">
        <v>3</v>
      </c>
      <c r="B3" s="18" t="s">
        <v>4</v>
      </c>
      <c r="C3" s="19" t="s">
        <v>5</v>
      </c>
      <c r="D3" s="16">
        <v>2450102</v>
      </c>
      <c r="E3" s="16">
        <v>2450103</v>
      </c>
      <c r="F3" s="21" t="s">
        <v>6</v>
      </c>
    </row>
    <row r="4" spans="1:9" ht="15">
      <c r="A4" s="7"/>
      <c r="B4" s="8"/>
      <c r="C4" s="8"/>
      <c r="D4" s="8"/>
      <c r="E4" s="8"/>
      <c r="F4" s="21" t="s">
        <v>7</v>
      </c>
    </row>
    <row r="5" spans="1:9" ht="14.25">
      <c r="A5" s="7" t="s">
        <v>8</v>
      </c>
      <c r="B5" s="9" t="s">
        <v>9</v>
      </c>
      <c r="C5" s="9" t="s">
        <v>10</v>
      </c>
      <c r="D5" s="9" t="s">
        <v>9</v>
      </c>
      <c r="E5" s="9" t="s">
        <v>9</v>
      </c>
      <c r="F5" s="22"/>
    </row>
    <row r="6" spans="1:9" ht="14.25">
      <c r="A6" s="7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22"/>
    </row>
    <row r="7" spans="1:9" ht="14.25">
      <c r="A7" s="7" t="s">
        <v>16</v>
      </c>
      <c r="B7" s="9"/>
      <c r="C7" s="9"/>
      <c r="D7" s="9"/>
      <c r="E7" s="9"/>
      <c r="F7" s="22"/>
    </row>
    <row r="8" spans="1:9" ht="14.25">
      <c r="A8" s="7" t="s">
        <v>17</v>
      </c>
      <c r="B8" s="9">
        <v>2000</v>
      </c>
      <c r="C8" s="9">
        <v>2008</v>
      </c>
      <c r="D8" s="9">
        <v>2013</v>
      </c>
      <c r="E8" s="9">
        <v>2014</v>
      </c>
      <c r="F8" s="22"/>
    </row>
    <row r="9" spans="1:9" ht="14.25">
      <c r="A9" s="7" t="s">
        <v>18</v>
      </c>
      <c r="B9" s="10">
        <v>822188</v>
      </c>
      <c r="C9" s="10">
        <v>850000</v>
      </c>
      <c r="D9" s="10">
        <v>3932750</v>
      </c>
      <c r="E9" s="10"/>
      <c r="F9" s="22"/>
    </row>
    <row r="10" spans="1:9" s="2" customFormat="1" ht="14.25">
      <c r="A10" s="7" t="s">
        <v>19</v>
      </c>
      <c r="B10" s="11" t="s">
        <v>20</v>
      </c>
      <c r="C10" s="11" t="s">
        <v>21</v>
      </c>
      <c r="D10" s="11" t="s">
        <v>22</v>
      </c>
      <c r="E10" s="11" t="s">
        <v>23</v>
      </c>
      <c r="F10" s="22"/>
    </row>
    <row r="11" spans="1:9" ht="14.25">
      <c r="A11" s="7" t="s">
        <v>24</v>
      </c>
      <c r="B11" s="9"/>
      <c r="C11" s="9"/>
      <c r="D11" s="9"/>
      <c r="E11" s="9"/>
      <c r="F11" s="22"/>
    </row>
    <row r="12" spans="1:9" ht="14.25">
      <c r="A12" s="7" t="s">
        <v>25</v>
      </c>
      <c r="B12" s="9" t="s">
        <v>26</v>
      </c>
      <c r="C12" s="9"/>
      <c r="D12" s="9" t="s">
        <v>26</v>
      </c>
      <c r="E12" s="9" t="s">
        <v>27</v>
      </c>
      <c r="F12" s="22"/>
    </row>
    <row r="13" spans="1:9" ht="14.25">
      <c r="A13" s="7" t="s">
        <v>28</v>
      </c>
      <c r="B13" s="9">
        <v>2015</v>
      </c>
      <c r="C13" s="9"/>
      <c r="D13" s="9">
        <v>2025</v>
      </c>
      <c r="E13" s="9">
        <v>2024</v>
      </c>
      <c r="F13" s="22"/>
    </row>
    <row r="14" spans="1:9" ht="14.25">
      <c r="A14" s="7" t="s">
        <v>29</v>
      </c>
      <c r="B14" s="10">
        <v>179000</v>
      </c>
      <c r="C14" s="12" t="s">
        <v>30</v>
      </c>
      <c r="D14" s="10">
        <v>302520</v>
      </c>
      <c r="E14" s="10">
        <v>60000</v>
      </c>
      <c r="F14" s="23"/>
    </row>
    <row r="15" spans="1:9" ht="14.25">
      <c r="A15" s="7"/>
      <c r="B15" s="13"/>
      <c r="C15" s="13"/>
      <c r="D15" s="13"/>
      <c r="E15" s="13"/>
      <c r="F15" s="24"/>
    </row>
    <row r="16" spans="1:9" ht="15">
      <c r="A16" s="7" t="s">
        <v>31</v>
      </c>
      <c r="B16" s="14">
        <v>2864160</v>
      </c>
      <c r="C16" s="14">
        <v>850000</v>
      </c>
      <c r="D16" s="14">
        <v>3630230</v>
      </c>
      <c r="E16" s="14"/>
      <c r="F16" s="25">
        <f>SUM(B16:E16)</f>
        <v>7344390</v>
      </c>
      <c r="G16" s="3"/>
      <c r="I16" s="3"/>
    </row>
    <row r="17" spans="1:11" ht="15">
      <c r="A17" s="7" t="s">
        <v>32</v>
      </c>
      <c r="B17" s="14"/>
      <c r="C17" s="14"/>
      <c r="D17" s="14"/>
      <c r="E17" s="14">
        <v>600000</v>
      </c>
      <c r="F17" s="35">
        <f t="shared" ref="F17:F24" si="0">SUM(B17:E17)</f>
        <v>600000</v>
      </c>
      <c r="G17" s="37"/>
      <c r="H17" s="37"/>
    </row>
    <row r="18" spans="1:11">
      <c r="A18" s="7" t="s">
        <v>33</v>
      </c>
      <c r="B18" s="14">
        <f>SUM('[1]Havn overs renter 13'!H8)</f>
        <v>179010</v>
      </c>
      <c r="C18" s="14">
        <v>0</v>
      </c>
      <c r="D18" s="14">
        <f>SUM('[1]Havn overs renter 13'!H27)</f>
        <v>302520</v>
      </c>
      <c r="E18" s="14"/>
      <c r="F18" s="35">
        <f t="shared" si="0"/>
        <v>481530</v>
      </c>
      <c r="G18" s="38"/>
      <c r="H18" s="37"/>
    </row>
    <row r="19" spans="1:11" ht="15">
      <c r="A19" s="7" t="s">
        <v>34</v>
      </c>
      <c r="B19" s="14"/>
      <c r="C19" s="14"/>
      <c r="D19" s="14"/>
      <c r="E19" s="14"/>
      <c r="F19" s="35">
        <f t="shared" si="0"/>
        <v>0</v>
      </c>
      <c r="G19" s="37"/>
      <c r="H19" s="37"/>
    </row>
    <row r="20" spans="1:11" ht="15">
      <c r="A20" s="7" t="s">
        <v>35</v>
      </c>
      <c r="B20" s="14">
        <f>('[1]Havn overs 14'!E8)</f>
        <v>63270</v>
      </c>
      <c r="C20" s="14">
        <v>0</v>
      </c>
      <c r="D20" s="14">
        <f>('[1]Havn overs 14'!E18)</f>
        <v>93601</v>
      </c>
      <c r="E20" s="14">
        <v>0</v>
      </c>
      <c r="F20" s="35">
        <f t="shared" si="0"/>
        <v>156871</v>
      </c>
      <c r="G20" s="37"/>
      <c r="H20" s="37"/>
    </row>
    <row r="21" spans="1:11" ht="15">
      <c r="A21" s="7" t="s">
        <v>36</v>
      </c>
      <c r="B21" s="14"/>
      <c r="C21" s="14"/>
      <c r="D21" s="14"/>
      <c r="E21" s="14"/>
      <c r="F21" s="35">
        <f t="shared" si="0"/>
        <v>0</v>
      </c>
      <c r="G21" s="37"/>
      <c r="H21" s="37"/>
    </row>
    <row r="22" spans="1:11" ht="15">
      <c r="A22" s="7" t="s">
        <v>37</v>
      </c>
      <c r="B22" s="14"/>
      <c r="C22" s="14"/>
      <c r="D22" s="14"/>
      <c r="E22" s="14"/>
      <c r="F22" s="35">
        <f t="shared" si="0"/>
        <v>0</v>
      </c>
      <c r="G22" s="37"/>
      <c r="H22" s="37"/>
    </row>
    <row r="23" spans="1:11" ht="15">
      <c r="A23" s="7" t="s">
        <v>38</v>
      </c>
      <c r="B23" s="14"/>
      <c r="C23" s="14"/>
      <c r="D23" s="14"/>
      <c r="E23" s="14"/>
      <c r="F23" s="35">
        <f t="shared" si="0"/>
        <v>0</v>
      </c>
      <c r="G23" s="37"/>
      <c r="H23" s="37"/>
    </row>
    <row r="24" spans="1:11" s="5" customFormat="1" ht="18.75" thickBot="1">
      <c r="A24" s="7" t="s">
        <v>39</v>
      </c>
      <c r="B24" s="14">
        <v>2648</v>
      </c>
      <c r="C24" s="14">
        <v>3660</v>
      </c>
      <c r="D24" s="14"/>
      <c r="E24" s="14">
        <v>3847</v>
      </c>
      <c r="F24" s="35">
        <f t="shared" si="0"/>
        <v>10155</v>
      </c>
      <c r="G24" s="39"/>
      <c r="H24" s="39"/>
      <c r="K24" s="4"/>
    </row>
    <row r="25" spans="1:11" ht="18.75" thickBot="1">
      <c r="A25" s="26" t="s">
        <v>40</v>
      </c>
      <c r="B25" s="27">
        <f t="shared" ref="B25:C25" si="1">SUM(B16+B17-B18-B19)</f>
        <v>2685150</v>
      </c>
      <c r="C25" s="27">
        <f t="shared" si="1"/>
        <v>850000</v>
      </c>
      <c r="D25" s="27">
        <f>SUM(D16+D17-D18)</f>
        <v>3327710</v>
      </c>
      <c r="E25" s="27">
        <f>SUM(E16+E17-E18)</f>
        <v>600000</v>
      </c>
      <c r="F25" s="36">
        <f>SUM(B25:E25)</f>
        <v>7462860</v>
      </c>
      <c r="G25" s="40"/>
      <c r="H25" s="37"/>
    </row>
    <row r="26" spans="1:11" ht="18.75" thickTop="1"/>
    <row r="27" spans="1:11">
      <c r="C27" s="4"/>
      <c r="D27" s="4"/>
      <c r="E27" s="4"/>
    </row>
    <row r="28" spans="1:11" ht="19.5">
      <c r="A28" s="42" t="s">
        <v>42</v>
      </c>
      <c r="B28" s="42"/>
      <c r="F28" s="6"/>
    </row>
    <row r="29" spans="1:11" ht="19.5">
      <c r="A29" s="42" t="s">
        <v>43</v>
      </c>
      <c r="B29" s="42"/>
    </row>
    <row r="30" spans="1:11" ht="19.5">
      <c r="A30" s="28"/>
      <c r="B30" s="28"/>
    </row>
    <row r="31" spans="1:11" ht="19.5">
      <c r="A31" s="28"/>
      <c r="B31" s="28"/>
    </row>
    <row r="32" spans="1:11" ht="19.5">
      <c r="A32" s="28"/>
      <c r="B32" s="28"/>
    </row>
    <row r="33" spans="1:2" ht="18.75">
      <c r="A33" s="29"/>
      <c r="B33" s="29"/>
    </row>
    <row r="34" spans="1:2" ht="18.75">
      <c r="A34" s="29"/>
      <c r="B34" s="29"/>
    </row>
    <row r="35" spans="1:2" ht="19.5">
      <c r="A35" s="32" t="s">
        <v>44</v>
      </c>
      <c r="B35" s="34" t="s">
        <v>45</v>
      </c>
    </row>
    <row r="36" spans="1:2" ht="18.75">
      <c r="A36" s="30" t="s">
        <v>46</v>
      </c>
      <c r="B36" s="31">
        <f>('[1]Havn overs 14'!D44)</f>
        <v>0</v>
      </c>
    </row>
    <row r="37" spans="1:2" ht="18.75">
      <c r="A37" s="30" t="s">
        <v>47</v>
      </c>
      <c r="B37" s="31">
        <v>-6375</v>
      </c>
    </row>
    <row r="38" spans="1:2" ht="18.75">
      <c r="A38" s="30" t="s">
        <v>48</v>
      </c>
      <c r="B38" s="31">
        <f>('[1]Pål renter 14'!D52)</f>
        <v>0</v>
      </c>
    </row>
    <row r="39" spans="1:2" ht="19.5">
      <c r="A39" s="32" t="s">
        <v>49</v>
      </c>
      <c r="B39" s="33">
        <f>SUM(B36:B38)</f>
        <v>-6375</v>
      </c>
    </row>
  </sheetData>
  <mergeCells count="3">
    <mergeCell ref="A1:F1"/>
    <mergeCell ref="A28:B28"/>
    <mergeCell ref="A29:B29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LÅneovers havn 14</vt:lpstr>
      <vt:lpstr>'LÅneovers havn 14'!Utskriftsområde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cp:lastPrinted>2015-04-16T10:24:10Z</cp:lastPrinted>
  <dcterms:created xsi:type="dcterms:W3CDTF">2015-04-14T11:59:01Z</dcterms:created>
  <dcterms:modified xsi:type="dcterms:W3CDTF">2015-11-30T12:31:26Z</dcterms:modified>
</cp:coreProperties>
</file>